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0040" windowHeight="1087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<sst xmlns="http://schemas.openxmlformats.org/spreadsheetml/2006/main" count="40" uniqueCount="29">
  <si>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Partie A.</t>
  </si>
  <si>
    <t>Diamètre d'un disque (en mm)</t>
  </si>
  <si>
    <t>Nombre de rangées sur une même ligne</t>
  </si>
  <si>
    <t>Nombre de rangées sur une même colonne</t>
  </si>
  <si>
    <t>Œuf</t>
  </si>
  <si>
    <t>Sucre</t>
  </si>
  <si>
    <t>Farine</t>
  </si>
  <si>
    <t>Unité</t>
  </si>
  <si>
    <t>pièce</t>
  </si>
  <si>
    <t>kg</t>
  </si>
  <si>
    <t>Quantité</t>
  </si>
  <si>
    <t>Ingrédient</t>
  </si>
  <si>
    <t>Proportion de génoise perdue (en %)</t>
  </si>
  <si>
    <t>Coût unitaire HT (en €)</t>
  </si>
  <si>
    <t>Longueur (en mm)</t>
  </si>
  <si>
    <t>Prix unitaire HT (en €)</t>
  </si>
  <si>
    <t>Prix total HT (en €)</t>
  </si>
  <si>
    <t>Largeur (en mm)</t>
  </si>
  <si>
    <t>Dimensions de la génoise :</t>
  </si>
  <si>
    <t>Prix total HT :</t>
  </si>
  <si>
    <t>Configuration choisie (2 ou 3)</t>
  </si>
  <si>
    <t>Nombre de disques réalisés</t>
  </si>
  <si>
    <t>Coût des restes de génoise HT (en €)</t>
  </si>
  <si>
    <t>2nde STHR</t>
  </si>
  <si>
    <t>Viennoiseries</t>
  </si>
  <si>
    <t>Fraisiers</t>
  </si>
  <si>
    <t>2 ou 3</t>
  </si>
  <si>
    <t>Parties B.</t>
  </si>
  <si>
    <t>Parties C.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</si>
</sst>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#,##0.000\ &quot;€&quot;"/>
    <numFmt numFmtId="167" formatCode="#,##0.000\ _€"/>
    <numFmt numFmtId="168" formatCode="0.0%"/>
  </numFmts>
  <fonts count="38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sz val="8"/>
      <color indexed="62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17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8"/>
      <color rgb="FFFA7D00"/>
      <name val="Tahoma"/>
      <family val="2"/>
    </font>
    <font>
      <sz val="8"/>
      <color rgb="FFFA7D00"/>
      <name val="Tahoma"/>
      <family val="2"/>
    </font>
    <font>
      <sz val="8"/>
      <color rgb="FF3F3F76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sz val="8"/>
      <color rgb="FF00610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4">
    <xf numFmtId="0" fontId="0" fillId="0" borderId="0" xfId="0" applyAlignment="1">
      <alignment/>
    </xf>
    <xf numFmtId="0" fontId="36" fillId="0" borderId="0" xfId="0" applyNumberFormat="1" applyFont="1" applyAlignment="1">
      <alignment vertical="top"/>
    </xf>
    <xf numFmtId="165" fontId="36" fillId="0" borderId="0" xfId="0" applyNumberFormat="1" applyFont="1" applyAlignment="1">
      <alignment vertical="top"/>
    </xf>
    <xf numFmtId="166" fontId="36" fillId="0" borderId="0" xfId="0" applyNumberFormat="1" applyFont="1" applyAlignment="1">
      <alignment vertical="top"/>
    </xf>
    <xf numFmtId="0" fontId="37" fillId="0" borderId="0" xfId="0" applyNumberFormat="1" applyFont="1" applyAlignment="1">
      <alignment vertical="top"/>
    </xf>
    <xf numFmtId="0" fontId="36" fillId="33" borderId="10" xfId="0" applyNumberFormat="1" applyFont="1" applyFill="1" applyBorder="1" applyAlignment="1">
      <alignment vertical="top"/>
    </xf>
    <xf numFmtId="0" fontId="36" fillId="0" borderId="10" xfId="0" applyNumberFormat="1" applyFont="1" applyBorder="1" applyAlignment="1">
      <alignment horizontal="center" vertical="top"/>
    </xf>
    <xf numFmtId="166" fontId="36" fillId="0" borderId="10" xfId="0" applyNumberFormat="1" applyFont="1" applyBorder="1" applyAlignment="1">
      <alignment horizontal="center" vertical="top"/>
    </xf>
    <xf numFmtId="165" fontId="36" fillId="0" borderId="10" xfId="0" applyNumberFormat="1" applyFont="1" applyBorder="1" applyAlignment="1">
      <alignment horizontal="center" vertical="top"/>
    </xf>
    <xf numFmtId="168" fontId="36" fillId="0" borderId="10" xfId="0" applyNumberFormat="1" applyFont="1" applyBorder="1" applyAlignment="1">
      <alignment horizontal="center" vertical="top"/>
    </xf>
    <xf numFmtId="0" fontId="36" fillId="33" borderId="10" xfId="0" applyNumberFormat="1" applyFont="1" applyFill="1" applyBorder="1" applyAlignment="1">
      <alignment horizontal="center" vertical="top"/>
    </xf>
    <xf numFmtId="0" fontId="37" fillId="33" borderId="10" xfId="0" applyNumberFormat="1" applyFont="1" applyFill="1" applyBorder="1" applyAlignment="1">
      <alignment horizontal="center" vertical="top" wrapText="1"/>
    </xf>
    <xf numFmtId="0" fontId="37" fillId="0" borderId="11" xfId="0" applyNumberFormat="1" applyFont="1" applyBorder="1" applyAlignment="1">
      <alignment vertical="top"/>
    </xf>
    <xf numFmtId="0" fontId="36" fillId="0" borderId="11" xfId="0" applyNumberFormat="1" applyFont="1" applyBorder="1" applyAlignment="1">
      <alignment vertical="top"/>
    </xf>
    <xf numFmtId="0" fontId="37" fillId="0" borderId="11" xfId="0" applyNumberFormat="1" applyFont="1" applyBorder="1" applyAlignment="1">
      <alignment horizontal="right" vertical="top"/>
    </xf>
    <xf numFmtId="0" fontId="37" fillId="0" borderId="0" xfId="0" applyNumberFormat="1" applyFont="1" applyBorder="1" applyAlignment="1">
      <alignment vertical="top"/>
    </xf>
    <xf numFmtId="0" fontId="36" fillId="0" borderId="0" xfId="0" applyNumberFormat="1" applyFont="1" applyBorder="1" applyAlignment="1">
      <alignment vertical="top"/>
    </xf>
    <xf numFmtId="0" fontId="37" fillId="0" borderId="0" xfId="0" applyNumberFormat="1" applyFont="1" applyBorder="1" applyAlignment="1">
      <alignment horizontal="center" vertical="top"/>
    </xf>
    <xf numFmtId="0" fontId="37" fillId="0" borderId="0" xfId="0" applyNumberFormat="1" applyFont="1" applyBorder="1" applyAlignment="1">
      <alignment horizontal="right" vertical="top"/>
    </xf>
    <xf numFmtId="0" fontId="37" fillId="33" borderId="12" xfId="0" applyNumberFormat="1" applyFont="1" applyFill="1" applyBorder="1" applyAlignment="1">
      <alignment vertical="top"/>
    </xf>
    <xf numFmtId="0" fontId="37" fillId="33" borderId="13" xfId="0" applyNumberFormat="1" applyFont="1" applyFill="1" applyBorder="1" applyAlignment="1">
      <alignment vertical="top"/>
    </xf>
    <xf numFmtId="165" fontId="37" fillId="33" borderId="12" xfId="0" applyNumberFormat="1" applyFont="1" applyFill="1" applyBorder="1" applyAlignment="1">
      <alignment horizontal="center" vertical="top"/>
    </xf>
    <xf numFmtId="165" fontId="37" fillId="33" borderId="13" xfId="0" applyNumberFormat="1" applyFont="1" applyFill="1" applyBorder="1" applyAlignment="1">
      <alignment horizontal="center" vertical="top"/>
    </xf>
    <xf numFmtId="0" fontId="37" fillId="0" borderId="11" xfId="0" applyNumberFormat="1" applyFont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zoomScalePageLayoutView="0" workbookViewId="0" topLeftCell="A1">
      <selection activeCell="A28" sqref="A28"/>
    </sheetView>
  </sheetViews>
  <sheetFormatPr defaultColWidth="17.16015625" defaultRowHeight="13.5" customHeight="1"/>
  <cols>
    <col min="1" max="1" width="4.33203125" style="1" customWidth="1"/>
    <col min="2" max="2" width="21.5" style="1" customWidth="1"/>
    <col min="3" max="3" width="18.5" style="1" customWidth="1"/>
    <col min="4" max="7" width="17.16015625" style="1" customWidth="1"/>
    <col min="8" max="9" width="4.33203125" style="1" customWidth="1"/>
    <col min="10" max="14" width="17.16015625" style="1" customWidth="1"/>
    <col min="15" max="16" width="4.33203125" style="1" customWidth="1"/>
    <col min="17" max="16384" width="17.16015625" style="1" customWidth="1"/>
  </cols>
  <sheetData>
    <row r="1" ht="11.25" customHeight="1"/>
    <row r="2" spans="2:7" ht="13.5" customHeight="1">
      <c r="B2" s="12" t="s">
        <v>24</v>
      </c>
      <c r="C2" s="13"/>
      <c r="D2" s="23" t="s">
        <v>25</v>
      </c>
      <c r="E2" s="23"/>
      <c r="F2" s="13"/>
      <c r="G2" s="14" t="s">
        <v>23</v>
      </c>
    </row>
    <row r="3" spans="2:7" ht="13.5" customHeight="1">
      <c r="B3" s="15"/>
      <c r="C3" s="16"/>
      <c r="D3" s="17"/>
      <c r="E3" s="17"/>
      <c r="F3" s="16"/>
      <c r="G3" s="18"/>
    </row>
    <row r="5" spans="2:3" ht="13.5" customHeight="1">
      <c r="B5" s="19" t="s">
        <v>18</v>
      </c>
      <c r="C5" s="20"/>
    </row>
    <row r="6" spans="2:3" ht="13.5" customHeight="1">
      <c r="B6" s="5" t="s">
        <v>14</v>
      </c>
      <c r="C6" s="6">
        <v>600</v>
      </c>
    </row>
    <row r="7" spans="2:3" ht="13.5" customHeight="1">
      <c r="B7" s="5" t="s">
        <v>17</v>
      </c>
      <c r="C7" s="6">
        <v>400</v>
      </c>
    </row>
    <row r="9" spans="2:6" ht="27" customHeight="1">
      <c r="B9" s="11" t="s">
        <v>11</v>
      </c>
      <c r="C9" s="11" t="s">
        <v>7</v>
      </c>
      <c r="D9" s="11" t="s">
        <v>10</v>
      </c>
      <c r="E9" s="11" t="s">
        <v>15</v>
      </c>
      <c r="F9" s="11" t="s">
        <v>16</v>
      </c>
    </row>
    <row r="10" spans="2:6" ht="13.5" customHeight="1">
      <c r="B10" s="10" t="s">
        <v>4</v>
      </c>
      <c r="C10" s="10" t="s">
        <v>8</v>
      </c>
      <c r="D10" s="6">
        <v>6</v>
      </c>
      <c r="E10" s="7">
        <v>0.07</v>
      </c>
      <c r="F10" s="7">
        <f>D10*E10</f>
        <v>0.42000000000000004</v>
      </c>
    </row>
    <row r="11" spans="2:6" ht="13.5" customHeight="1">
      <c r="B11" s="10" t="s">
        <v>5</v>
      </c>
      <c r="C11" s="10" t="s">
        <v>9</v>
      </c>
      <c r="D11" s="8">
        <v>0.16</v>
      </c>
      <c r="E11" s="7">
        <v>2.15</v>
      </c>
      <c r="F11" s="7">
        <f>D11*E11</f>
        <v>0.344</v>
      </c>
    </row>
    <row r="12" spans="2:6" ht="13.5" customHeight="1">
      <c r="B12" s="10" t="s">
        <v>6</v>
      </c>
      <c r="C12" s="10" t="s">
        <v>9</v>
      </c>
      <c r="D12" s="8">
        <v>0.16</v>
      </c>
      <c r="E12" s="7">
        <v>0.95</v>
      </c>
      <c r="F12" s="7">
        <f>D12*E12</f>
        <v>0.152</v>
      </c>
    </row>
    <row r="13" spans="4:6" ht="13.5" customHeight="1">
      <c r="D13" s="21" t="s">
        <v>19</v>
      </c>
      <c r="E13" s="22"/>
      <c r="F13" s="7">
        <f>SUM(F10:F12)</f>
        <v>0.916</v>
      </c>
    </row>
    <row r="14" spans="4:6" ht="13.5" customHeight="1">
      <c r="D14" s="2"/>
      <c r="E14" s="3"/>
      <c r="F14" s="3"/>
    </row>
    <row r="15" spans="2:6" ht="13.5" customHeight="1">
      <c r="B15" s="4" t="s">
        <v>0</v>
      </c>
      <c r="D15" s="2"/>
      <c r="E15" s="3"/>
      <c r="F15" s="3"/>
    </row>
    <row r="17" spans="2:7" ht="54.75" customHeight="1">
      <c r="B17" s="11" t="s">
        <v>1</v>
      </c>
      <c r="C17" s="11" t="s">
        <v>2</v>
      </c>
      <c r="D17" s="11" t="s">
        <v>3</v>
      </c>
      <c r="E17" s="11" t="s">
        <v>21</v>
      </c>
      <c r="F17" s="11" t="s">
        <v>13</v>
      </c>
      <c r="G17" s="11" t="s">
        <v>12</v>
      </c>
    </row>
    <row r="18" spans="2:7" ht="13.5" customHeight="1">
      <c r="B18" s="10">
        <v>60</v>
      </c>
      <c r="C18" s="6">
        <f>QUOTIENT(C$6,B18)</f>
        <v>10</v>
      </c>
      <c r="D18" s="6">
        <f>QUOTIENT(C$7,B18)</f>
        <v>6</v>
      </c>
      <c r="E18" s="6">
        <f>C18*D18</f>
        <v>60</v>
      </c>
      <c r="F18" s="7">
        <f>F$13/E18</f>
        <v>0.015266666666666668</v>
      </c>
      <c r="G18" s="9">
        <f>1-E18*PI()*(B18/2)^2/(C$6*C$7)</f>
        <v>0.29314165294229655</v>
      </c>
    </row>
    <row r="19" spans="2:7" ht="13.5" customHeight="1">
      <c r="B19" s="10">
        <f>B18+5</f>
        <v>65</v>
      </c>
      <c r="C19" s="6">
        <f aca="true" t="shared" si="0" ref="C19:C28">QUOTIENT(C$6,B19)</f>
        <v>9</v>
      </c>
      <c r="D19" s="6">
        <f aca="true" t="shared" si="1" ref="D19:D28">QUOTIENT(C$7,B19)</f>
        <v>6</v>
      </c>
      <c r="E19" s="6">
        <f aca="true" t="shared" si="2" ref="E19:E28">C19*D19</f>
        <v>54</v>
      </c>
      <c r="F19" s="7">
        <f aca="true" t="shared" si="3" ref="F19:F28">F$13/E19</f>
        <v>0.016962962962962964</v>
      </c>
      <c r="G19" s="9">
        <f aca="true" t="shared" si="4" ref="G19:G28">1-E19*PI()*(B19/2)^2/(C$6*C$7)</f>
        <v>0.2533808709203007</v>
      </c>
    </row>
    <row r="20" spans="2:7" ht="13.5" customHeight="1">
      <c r="B20" s="10">
        <f aca="true" t="shared" si="5" ref="B20:B28">B19+5</f>
        <v>70</v>
      </c>
      <c r="C20" s="6">
        <f t="shared" si="0"/>
        <v>8</v>
      </c>
      <c r="D20" s="6">
        <f t="shared" si="1"/>
        <v>5</v>
      </c>
      <c r="E20" s="6">
        <f t="shared" si="2"/>
        <v>40</v>
      </c>
      <c r="F20" s="7">
        <f t="shared" si="3"/>
        <v>0.0229</v>
      </c>
      <c r="G20" s="9">
        <f t="shared" si="4"/>
        <v>0.35859149989208394</v>
      </c>
    </row>
    <row r="21" spans="2:7" ht="13.5" customHeight="1">
      <c r="B21" s="10">
        <f t="shared" si="5"/>
        <v>75</v>
      </c>
      <c r="C21" s="6">
        <f t="shared" si="0"/>
        <v>8</v>
      </c>
      <c r="D21" s="6">
        <f t="shared" si="1"/>
        <v>5</v>
      </c>
      <c r="E21" s="6">
        <f t="shared" si="2"/>
        <v>40</v>
      </c>
      <c r="F21" s="7">
        <f t="shared" si="3"/>
        <v>0.0229</v>
      </c>
      <c r="G21" s="9">
        <f t="shared" si="4"/>
        <v>0.2636892218148923</v>
      </c>
    </row>
    <row r="22" spans="2:7" ht="13.5" customHeight="1">
      <c r="B22" s="10">
        <f t="shared" si="5"/>
        <v>80</v>
      </c>
      <c r="C22" s="6">
        <f t="shared" si="0"/>
        <v>7</v>
      </c>
      <c r="D22" s="6">
        <f t="shared" si="1"/>
        <v>5</v>
      </c>
      <c r="E22" s="6">
        <f t="shared" si="2"/>
        <v>35</v>
      </c>
      <c r="F22" s="7">
        <f t="shared" si="3"/>
        <v>0.02617142857142857</v>
      </c>
      <c r="G22" s="9">
        <f t="shared" si="4"/>
        <v>0.2669617141623817</v>
      </c>
    </row>
    <row r="23" spans="2:7" ht="13.5" customHeight="1">
      <c r="B23" s="10">
        <f t="shared" si="5"/>
        <v>85</v>
      </c>
      <c r="C23" s="6">
        <f t="shared" si="0"/>
        <v>7</v>
      </c>
      <c r="D23" s="6">
        <f t="shared" si="1"/>
        <v>4</v>
      </c>
      <c r="E23" s="6">
        <f t="shared" si="2"/>
        <v>28</v>
      </c>
      <c r="F23" s="7">
        <f t="shared" si="3"/>
        <v>0.03271428571428572</v>
      </c>
      <c r="G23" s="9">
        <f t="shared" si="4"/>
        <v>0.3379747981029009</v>
      </c>
    </row>
    <row r="24" spans="2:7" ht="13.5" customHeight="1">
      <c r="B24" s="10">
        <f t="shared" si="5"/>
        <v>90</v>
      </c>
      <c r="C24" s="6">
        <f t="shared" si="0"/>
        <v>6</v>
      </c>
      <c r="D24" s="6">
        <f t="shared" si="1"/>
        <v>4</v>
      </c>
      <c r="E24" s="6">
        <f t="shared" si="2"/>
        <v>24</v>
      </c>
      <c r="F24" s="7">
        <f t="shared" si="3"/>
        <v>0.03816666666666667</v>
      </c>
      <c r="G24" s="9">
        <f t="shared" si="4"/>
        <v>0.3638274876480668</v>
      </c>
    </row>
    <row r="25" spans="2:7" ht="13.5" customHeight="1">
      <c r="B25" s="10">
        <f t="shared" si="5"/>
        <v>95</v>
      </c>
      <c r="C25" s="6">
        <f t="shared" si="0"/>
        <v>6</v>
      </c>
      <c r="D25" s="6">
        <f t="shared" si="1"/>
        <v>4</v>
      </c>
      <c r="E25" s="6">
        <f t="shared" si="2"/>
        <v>24</v>
      </c>
      <c r="F25" s="7">
        <f t="shared" si="3"/>
        <v>0.03816666666666667</v>
      </c>
      <c r="G25" s="9">
        <f t="shared" si="4"/>
        <v>0.29117815753380294</v>
      </c>
    </row>
    <row r="26" spans="2:7" ht="13.5" customHeight="1">
      <c r="B26" s="10">
        <f t="shared" si="5"/>
        <v>100</v>
      </c>
      <c r="C26" s="6">
        <f t="shared" si="0"/>
        <v>6</v>
      </c>
      <c r="D26" s="6">
        <f t="shared" si="1"/>
        <v>4</v>
      </c>
      <c r="E26" s="6">
        <f t="shared" si="2"/>
        <v>24</v>
      </c>
      <c r="F26" s="7">
        <f t="shared" si="3"/>
        <v>0.03816666666666667</v>
      </c>
      <c r="G26" s="9">
        <f t="shared" si="4"/>
        <v>0.21460183660255172</v>
      </c>
    </row>
    <row r="27" spans="2:7" ht="13.5" customHeight="1">
      <c r="B27" s="10">
        <f t="shared" si="5"/>
        <v>105</v>
      </c>
      <c r="C27" s="6">
        <f t="shared" si="0"/>
        <v>5</v>
      </c>
      <c r="D27" s="6">
        <f t="shared" si="1"/>
        <v>3</v>
      </c>
      <c r="E27" s="6">
        <f t="shared" si="2"/>
        <v>15</v>
      </c>
      <c r="F27" s="7">
        <f t="shared" si="3"/>
        <v>0.06106666666666667</v>
      </c>
      <c r="G27" s="9">
        <f t="shared" si="4"/>
        <v>0.4588115780339458</v>
      </c>
    </row>
    <row r="28" spans="2:7" ht="13.5" customHeight="1">
      <c r="B28" s="10">
        <f t="shared" si="5"/>
        <v>110</v>
      </c>
      <c r="C28" s="6">
        <f t="shared" si="0"/>
        <v>5</v>
      </c>
      <c r="D28" s="6">
        <f t="shared" si="1"/>
        <v>3</v>
      </c>
      <c r="E28" s="6">
        <f t="shared" si="2"/>
        <v>15</v>
      </c>
      <c r="F28" s="7">
        <f t="shared" si="3"/>
        <v>0.06106666666666667</v>
      </c>
      <c r="G28" s="9">
        <f t="shared" si="4"/>
        <v>0.4060426389306798</v>
      </c>
    </row>
    <row r="30" ht="13.5" customHeight="1">
      <c r="B30" s="4" t="s">
        <v>27</v>
      </c>
    </row>
    <row r="32" spans="2:6" ht="54.75" customHeight="1">
      <c r="B32" s="11" t="s">
        <v>1</v>
      </c>
      <c r="C32" s="11" t="s">
        <v>20</v>
      </c>
      <c r="D32" s="11" t="s">
        <v>21</v>
      </c>
      <c r="E32" s="11" t="s">
        <v>13</v>
      </c>
      <c r="F32" s="11" t="s">
        <v>12</v>
      </c>
    </row>
    <row r="33" spans="2:6" ht="13.5" customHeight="1">
      <c r="B33" s="10">
        <v>60</v>
      </c>
      <c r="C33" s="6">
        <v>2</v>
      </c>
      <c r="D33" s="6">
        <v>67</v>
      </c>
      <c r="E33" s="7">
        <f>F$13/D33</f>
        <v>0.013671641791044777</v>
      </c>
      <c r="F33" s="9">
        <f>1-D33*PI()*(B33/2)^2/(C$6*C$7)</f>
        <v>0.2106748457855644</v>
      </c>
    </row>
    <row r="34" spans="2:6" ht="13.5" customHeight="1">
      <c r="B34" s="10">
        <f>B33+5</f>
        <v>65</v>
      </c>
      <c r="C34" s="6">
        <v>3</v>
      </c>
      <c r="D34" s="6">
        <v>55</v>
      </c>
      <c r="E34" s="7">
        <f aca="true" t="shared" si="6" ref="E34:E43">F$13/D34</f>
        <v>0.016654545454545457</v>
      </c>
      <c r="F34" s="9">
        <f aca="true" t="shared" si="7" ref="F34:F43">1-D34*PI()*(B34/2)^2/(C$6*C$7)</f>
        <v>0.23955459075215813</v>
      </c>
    </row>
    <row r="35" spans="2:6" ht="13.5" customHeight="1">
      <c r="B35" s="10">
        <f aca="true" t="shared" si="8" ref="B35:B43">B34+5</f>
        <v>70</v>
      </c>
      <c r="C35" s="6">
        <v>2</v>
      </c>
      <c r="D35" s="6">
        <v>48</v>
      </c>
      <c r="E35" s="7">
        <f t="shared" si="6"/>
        <v>0.019083333333333334</v>
      </c>
      <c r="F35" s="9">
        <f t="shared" si="7"/>
        <v>0.2303097998705007</v>
      </c>
    </row>
    <row r="36" spans="2:6" ht="13.5" customHeight="1">
      <c r="B36" s="10">
        <f t="shared" si="8"/>
        <v>75</v>
      </c>
      <c r="C36" s="6">
        <v>2</v>
      </c>
      <c r="D36" s="6">
        <v>45</v>
      </c>
      <c r="E36" s="7">
        <f t="shared" si="6"/>
        <v>0.020355555555555557</v>
      </c>
      <c r="F36" s="9">
        <f t="shared" si="7"/>
        <v>0.1716503745417538</v>
      </c>
    </row>
    <row r="37" spans="2:6" ht="13.5" customHeight="1">
      <c r="B37" s="10">
        <f t="shared" si="8"/>
        <v>80</v>
      </c>
      <c r="C37" s="6">
        <v>3</v>
      </c>
      <c r="D37" s="6">
        <v>36</v>
      </c>
      <c r="E37" s="7">
        <f t="shared" si="6"/>
        <v>0.025444444444444447</v>
      </c>
      <c r="F37" s="9">
        <f t="shared" si="7"/>
        <v>0.2460177631384497</v>
      </c>
    </row>
    <row r="38" spans="2:6" ht="13.5" customHeight="1">
      <c r="B38" s="10">
        <f t="shared" si="8"/>
        <v>85</v>
      </c>
      <c r="C38" s="6">
        <v>2</v>
      </c>
      <c r="D38" s="6">
        <v>33</v>
      </c>
      <c r="E38" s="7">
        <f t="shared" si="6"/>
        <v>0.02775757575757576</v>
      </c>
      <c r="F38" s="9">
        <f t="shared" si="7"/>
        <v>0.2197560120498474</v>
      </c>
    </row>
    <row r="39" spans="2:6" ht="13.5" customHeight="1">
      <c r="B39" s="10">
        <f t="shared" si="8"/>
        <v>90</v>
      </c>
      <c r="C39" s="6">
        <v>3</v>
      </c>
      <c r="D39" s="6">
        <v>25</v>
      </c>
      <c r="E39" s="7">
        <f t="shared" si="6"/>
        <v>0.03664</v>
      </c>
      <c r="F39" s="9">
        <f t="shared" si="7"/>
        <v>0.33732029963340293</v>
      </c>
    </row>
    <row r="40" spans="2:6" ht="13.5" customHeight="1">
      <c r="B40" s="10">
        <f t="shared" si="8"/>
        <v>95</v>
      </c>
      <c r="C40" s="6">
        <v>3</v>
      </c>
      <c r="D40" s="6">
        <v>25</v>
      </c>
      <c r="E40" s="7">
        <f t="shared" si="6"/>
        <v>0.03664</v>
      </c>
      <c r="F40" s="9">
        <f t="shared" si="7"/>
        <v>0.26164391409771137</v>
      </c>
    </row>
    <row r="41" spans="2:6" ht="13.5" customHeight="1">
      <c r="B41" s="10">
        <f t="shared" si="8"/>
        <v>100</v>
      </c>
      <c r="C41" s="6">
        <v>2</v>
      </c>
      <c r="D41" s="6">
        <v>22</v>
      </c>
      <c r="E41" s="7">
        <f t="shared" si="6"/>
        <v>0.04163636363636364</v>
      </c>
      <c r="F41" s="9">
        <f t="shared" si="7"/>
        <v>0.2800516835523391</v>
      </c>
    </row>
    <row r="42" spans="2:6" ht="13.5" customHeight="1">
      <c r="B42" s="10">
        <f t="shared" si="8"/>
        <v>105</v>
      </c>
      <c r="C42" s="6">
        <v>2</v>
      </c>
      <c r="D42" s="6">
        <v>20</v>
      </c>
      <c r="E42" s="7">
        <f t="shared" si="6"/>
        <v>0.0458</v>
      </c>
      <c r="F42" s="9">
        <f t="shared" si="7"/>
        <v>0.2784154373785944</v>
      </c>
    </row>
    <row r="43" spans="2:6" ht="13.5" customHeight="1">
      <c r="B43" s="10">
        <f t="shared" si="8"/>
        <v>110</v>
      </c>
      <c r="C43" s="6" t="s">
        <v>26</v>
      </c>
      <c r="D43" s="6">
        <v>18</v>
      </c>
      <c r="E43" s="7">
        <f t="shared" si="6"/>
        <v>0.05088888888888889</v>
      </c>
      <c r="F43" s="9">
        <f t="shared" si="7"/>
        <v>0.2872511667168157</v>
      </c>
    </row>
    <row r="44" ht="11.25" customHeight="1"/>
    <row r="45" ht="13.5" customHeight="1">
      <c r="B45" s="4" t="s">
        <v>28</v>
      </c>
    </row>
    <row r="47" spans="2:7" ht="54.75" customHeight="1">
      <c r="B47" s="11" t="s">
        <v>1</v>
      </c>
      <c r="C47" s="11" t="s">
        <v>20</v>
      </c>
      <c r="D47" s="11" t="s">
        <v>21</v>
      </c>
      <c r="E47" s="11" t="s">
        <v>13</v>
      </c>
      <c r="F47" s="11" t="s">
        <v>12</v>
      </c>
      <c r="G47" s="11" t="s">
        <v>22</v>
      </c>
    </row>
    <row r="48" spans="2:7" ht="13.5" customHeight="1">
      <c r="B48" s="10">
        <v>60</v>
      </c>
      <c r="C48" s="6">
        <v>2</v>
      </c>
      <c r="D48" s="6">
        <v>67</v>
      </c>
      <c r="E48" s="7">
        <f>PI()*(B48/2)^2/(C$6*C$7)*F$13</f>
        <v>0.01079137076508094</v>
      </c>
      <c r="F48" s="9">
        <f>1-D48*PI()*(B48/2)^2/(C$6*C$7)</f>
        <v>0.2106748457855644</v>
      </c>
      <c r="G48" s="7">
        <f>F48*F$13</f>
        <v>0.192978158739577</v>
      </c>
    </row>
    <row r="49" spans="2:7" ht="13.5" customHeight="1">
      <c r="B49" s="10">
        <f>B48+5</f>
        <v>65</v>
      </c>
      <c r="C49" s="6">
        <v>3</v>
      </c>
      <c r="D49" s="6">
        <v>55</v>
      </c>
      <c r="E49" s="7">
        <f aca="true" t="shared" si="9" ref="E49:E58">PI()*(B49/2)^2/(C$6*C$7)*F$13</f>
        <v>0.012664872634018604</v>
      </c>
      <c r="F49" s="9">
        <f aca="true" t="shared" si="10" ref="F49:F58">1-D49*PI()*(B49/2)^2/(C$6*C$7)</f>
        <v>0.23955459075215813</v>
      </c>
      <c r="G49" s="7">
        <f aca="true" t="shared" si="11" ref="G49:G58">F49*F$13</f>
        <v>0.21943200512897684</v>
      </c>
    </row>
    <row r="50" spans="2:7" ht="13.5" customHeight="1">
      <c r="B50" s="10">
        <f aca="true" t="shared" si="12" ref="B50:B58">B49+5</f>
        <v>70</v>
      </c>
      <c r="C50" s="6">
        <v>2</v>
      </c>
      <c r="D50" s="6">
        <v>48</v>
      </c>
      <c r="E50" s="7">
        <f t="shared" si="9"/>
        <v>0.014688254652471278</v>
      </c>
      <c r="F50" s="9">
        <f t="shared" si="10"/>
        <v>0.2303097998705007</v>
      </c>
      <c r="G50" s="7">
        <f t="shared" si="11"/>
        <v>0.21096377668137867</v>
      </c>
    </row>
    <row r="51" spans="2:7" ht="13.5" customHeight="1">
      <c r="B51" s="10">
        <f t="shared" si="12"/>
        <v>75</v>
      </c>
      <c r="C51" s="6">
        <v>2</v>
      </c>
      <c r="D51" s="6">
        <v>45</v>
      </c>
      <c r="E51" s="7">
        <f t="shared" si="9"/>
        <v>0.016861516820438967</v>
      </c>
      <c r="F51" s="9">
        <f t="shared" si="10"/>
        <v>0.1716503745417538</v>
      </c>
      <c r="G51" s="7">
        <f t="shared" si="11"/>
        <v>0.15723174308024648</v>
      </c>
    </row>
    <row r="52" spans="2:7" ht="13.5" customHeight="1">
      <c r="B52" s="10">
        <f t="shared" si="12"/>
        <v>80</v>
      </c>
      <c r="C52" s="6">
        <v>3</v>
      </c>
      <c r="D52" s="6">
        <v>36</v>
      </c>
      <c r="E52" s="7">
        <f t="shared" si="9"/>
        <v>0.019184659137921674</v>
      </c>
      <c r="F52" s="9">
        <f t="shared" si="10"/>
        <v>0.2460177631384497</v>
      </c>
      <c r="G52" s="7">
        <f t="shared" si="11"/>
        <v>0.22535227103481992</v>
      </c>
    </row>
    <row r="53" spans="2:7" ht="13.5" customHeight="1">
      <c r="B53" s="10">
        <f t="shared" si="12"/>
        <v>85</v>
      </c>
      <c r="C53" s="6">
        <v>2</v>
      </c>
      <c r="D53" s="6">
        <v>33</v>
      </c>
      <c r="E53" s="7">
        <f t="shared" si="9"/>
        <v>0.021657681604919387</v>
      </c>
      <c r="F53" s="9">
        <f t="shared" si="10"/>
        <v>0.2197560120498474</v>
      </c>
      <c r="G53" s="7">
        <f t="shared" si="11"/>
        <v>0.20129650703766022</v>
      </c>
    </row>
    <row r="54" spans="2:7" ht="13.5" customHeight="1">
      <c r="B54" s="10">
        <f t="shared" si="12"/>
        <v>90</v>
      </c>
      <c r="C54" s="6">
        <v>3</v>
      </c>
      <c r="D54" s="6">
        <v>25</v>
      </c>
      <c r="E54" s="7">
        <f t="shared" si="9"/>
        <v>0.024280584221432113</v>
      </c>
      <c r="F54" s="9">
        <f t="shared" si="10"/>
        <v>0.33732029963340293</v>
      </c>
      <c r="G54" s="7">
        <f t="shared" si="11"/>
        <v>0.3089853944641971</v>
      </c>
    </row>
    <row r="55" spans="2:7" ht="13.5" customHeight="1">
      <c r="B55" s="10">
        <f t="shared" si="12"/>
        <v>95</v>
      </c>
      <c r="C55" s="6">
        <v>3</v>
      </c>
      <c r="D55" s="6">
        <v>25</v>
      </c>
      <c r="E55" s="7">
        <f t="shared" si="9"/>
        <v>0.02705336698745986</v>
      </c>
      <c r="F55" s="9">
        <f t="shared" si="10"/>
        <v>0.26164391409771137</v>
      </c>
      <c r="G55" s="7">
        <f t="shared" si="11"/>
        <v>0.23966582531350364</v>
      </c>
    </row>
    <row r="56" spans="2:7" ht="13.5" customHeight="1">
      <c r="B56" s="10">
        <f t="shared" si="12"/>
        <v>100</v>
      </c>
      <c r="C56" s="6">
        <v>2</v>
      </c>
      <c r="D56" s="6">
        <v>22</v>
      </c>
      <c r="E56" s="7">
        <f t="shared" si="9"/>
        <v>0.029976029903002608</v>
      </c>
      <c r="F56" s="9">
        <f t="shared" si="10"/>
        <v>0.2800516835523391</v>
      </c>
      <c r="G56" s="7">
        <f t="shared" si="11"/>
        <v>0.2565273421339426</v>
      </c>
    </row>
    <row r="57" spans="2:7" ht="13.5" customHeight="1">
      <c r="B57" s="10">
        <f t="shared" si="12"/>
        <v>105</v>
      </c>
      <c r="C57" s="6">
        <v>2</v>
      </c>
      <c r="D57" s="6">
        <v>20</v>
      </c>
      <c r="E57" s="7">
        <f t="shared" si="9"/>
        <v>0.03304857296806037</v>
      </c>
      <c r="F57" s="9">
        <f t="shared" si="10"/>
        <v>0.2784154373785944</v>
      </c>
      <c r="G57" s="7">
        <f t="shared" si="11"/>
        <v>0.2550285406387925</v>
      </c>
    </row>
    <row r="58" spans="2:7" ht="13.5" customHeight="1">
      <c r="B58" s="10">
        <f t="shared" si="12"/>
        <v>110</v>
      </c>
      <c r="C58" s="6" t="s">
        <v>26</v>
      </c>
      <c r="D58" s="6">
        <v>18</v>
      </c>
      <c r="E58" s="7">
        <f t="shared" si="9"/>
        <v>0.03627099618263316</v>
      </c>
      <c r="F58" s="9">
        <f t="shared" si="10"/>
        <v>0.2872511667168157</v>
      </c>
      <c r="G58" s="7">
        <f t="shared" si="11"/>
        <v>0.2631220687126032</v>
      </c>
    </row>
  </sheetData>
  <sheetProtection/>
  <mergeCells count="3">
    <mergeCell ref="B5:C5"/>
    <mergeCell ref="D13:E13"/>
    <mergeCell ref="D2:E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Dupuy</dc:creator>
  <cp:keywords/>
  <dc:description/>
  <cp:lastModifiedBy>Emmanuel Dupuy</cp:lastModifiedBy>
  <cp:lastPrinted>2020-05-24T14:42:15Z</cp:lastPrinted>
  <dcterms:created xsi:type="dcterms:W3CDTF">2020-05-17T15:26:39Z</dcterms:created>
  <dcterms:modified xsi:type="dcterms:W3CDTF">2020-05-24T14:43:30Z</dcterms:modified>
  <cp:category/>
  <cp:version/>
  <cp:contentType/>
  <cp:contentStatus/>
</cp:coreProperties>
</file>